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50 лет 18" sheetId="1" r:id="rId1"/>
    <sheet name="с перерасчетом по ТБО" sheetId="2" r:id="rId2"/>
  </sheets>
  <externalReferences>
    <externalReference r:id="rId5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<sst xmlns="http://schemas.openxmlformats.org/spreadsheetml/2006/main" count="156" uniqueCount="78">
  <si>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</si>
  <si>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</si>
  <si>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</si>
  <si>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</si>
  <si>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</si>
  <si>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</si>
  <si>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</si>
  <si>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</si>
  <si>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</si>
  <si>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</si>
  <si>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</si>
  <si>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</si>
  <si>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</si>
  <si>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</si>
  <si>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</si>
  <si>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</si>
  <si>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</si>
  <si>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</si>
  <si>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</si>
  <si>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</si>
  <si>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</si>
  <si>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</si>
  <si>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</si>
  <si>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</si>
  <si>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</si>
  <si>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</si>
  <si>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</si>
  <si>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</si>
  <si>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</si>
  <si>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</si>
  <si>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</si>
  <si>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</si>
  <si>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</si>
  <si>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</si>
  <si>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</si>
  <si>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</si>
  <si>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</si>
  <si>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</si>
  <si>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</si>
  <si>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</si>
  <si>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</si>
  <si>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</si>
  <si>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</si>
  <si>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</si>
  <si>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</si>
  <si>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</si>
  <si>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</si>
  <si>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</si>
  <si>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</si>
  <si>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</si>
  <si>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</si>
  <si>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</si>
  <si>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</si>
  <si>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</si>
  <si>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</si>
  <si>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</si>
  <si>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</si>
  <si>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</si>
  <si>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</si>
  <si>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</si>
  <si>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</si>
  <si>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</si>
  <si>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</si>
  <si>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</si>
  <si>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</si>
  <si>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</si>
  <si>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</si>
  <si>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</si>
  <si>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</si>
  <si>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</si>
  <si>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</si>
  <si>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</si>
  <si>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</si>
  <si>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</si>
  <si>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</si>
  <si>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работы.Выполнены незапланированные работы по устройству узла учета тепловой энергии.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и общестроительные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</si>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</sst>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14" fillId="0" borderId="0" xfId="102" applyFont="1" applyFill="1" applyAlignment="1">
      <alignment horizontal="center" vertical="top" wrapText="1"/>
      <protection/>
    </xf>
    <xf numFmtId="0" fontId="0" fillId="0" borderId="0" xfId="103" applyFont="1" applyFill="1" applyAlignment="1">
      <alignment horizontal="center" wrapText="1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0" fontId="0" fillId="0" borderId="0" xfId="103" applyFont="1" applyFill="1" applyAlignment="1">
      <alignment horizontal="center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0;&#1054;&#1053;&#1054;&#1052;&#1048;&#1050;&#1040;\&#1044;&#1054;&#1052;%20&#1059;&#1063;&#1045;&#1058;\2013\&#1044;&#1054;&#1052;&#1063;&#1045;&#1058;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Харак"/>
      <sheetName val="ДлинВар"/>
      <sheetName val="50 лет 2"/>
      <sheetName val="50 лет 4"/>
      <sheetName val="50 лет 5"/>
      <sheetName val="50 лет 6-8"/>
      <sheetName val="50 лет 7"/>
      <sheetName val="50 лет 9"/>
      <sheetName val="50 лет 11"/>
      <sheetName val="50 лет 11-1"/>
      <sheetName val="50 лет 12"/>
      <sheetName val="50 лет 14"/>
      <sheetName val="50 лет 18"/>
      <sheetName val="50 лет 20"/>
      <sheetName val="Дост 97"/>
      <sheetName val="Дост 97-1"/>
      <sheetName val="Дост 99"/>
      <sheetName val="Дост 101"/>
      <sheetName val="Дост 103"/>
      <sheetName val="Красн 20"/>
      <sheetName val="Красн 22"/>
      <sheetName val="Красн 22A"/>
      <sheetName val="Красн 24"/>
      <sheetName val="Красн 26"/>
      <sheetName val="Красн 28"/>
      <sheetName val="Красн 28-1"/>
      <sheetName val="Ленина 63"/>
      <sheetName val="Ленина 65"/>
      <sheetName val="Ленина 65A"/>
      <sheetName val="Ленина 67-1"/>
      <sheetName val="Ленина 67-2"/>
      <sheetName val="Ленина 67-3"/>
      <sheetName val="Ленина 67-4"/>
      <sheetName val="Ленина 69"/>
      <sheetName val="Ленина 71"/>
      <sheetName val="Ленина 77"/>
      <sheetName val="Ленина 84"/>
      <sheetName val="Ленина 102"/>
      <sheetName val="Ленина 104"/>
      <sheetName val="Ленина 120"/>
      <sheetName val="Ленина 122"/>
      <sheetName val="Мингаж 121-2"/>
      <sheetName val="Парх 95"/>
      <sheetName val="Парх 97"/>
      <sheetName val="Парх 99"/>
      <sheetName val="Парх 101"/>
      <sheetName val="Парх 106-1"/>
      <sheetName val="Парх 106-2"/>
      <sheetName val="Парх 108"/>
      <sheetName val="Парх 117"/>
      <sheetName val="пер. Парх 6"/>
      <sheetName val="пер. Парх 6-1"/>
      <sheetName val="пер. Парх 8"/>
      <sheetName val="пер. Парх 9"/>
      <sheetName val="пер. Парх 10"/>
      <sheetName val="Петропав 48"/>
      <sheetName val="Револ 49"/>
      <sheetName val="Револ 52"/>
      <sheetName val="Револ 54"/>
      <sheetName val="Револ 57"/>
      <sheetName val="Револ 58"/>
      <sheetName val="Револ 56"/>
      <sheetName val="Револ 60"/>
      <sheetName val="Револ 97"/>
      <sheetName val="Револ 109"/>
      <sheetName val="Револ 129"/>
      <sheetName val="Цюруп 100"/>
      <sheetName val="Цюруп 102"/>
      <sheetName val="Цюруп 104"/>
      <sheetName val="Цюруп 108-1"/>
      <sheetName val="Цюруп 120"/>
      <sheetName val="Цюруп 128"/>
      <sheetName val="Якут 3-5"/>
      <sheetName val="Якут 5"/>
      <sheetName val="Якут 12"/>
      <sheetName val="50 лет 3"/>
      <sheetName val="50 лет 3-1"/>
      <sheetName val="50 лет 5-1"/>
      <sheetName val="Цюруп 106"/>
      <sheetName val="Цюруп 110"/>
      <sheetName val="Цюруп 110-1"/>
      <sheetName val="Дост 105"/>
      <sheetName val="Дост 107"/>
      <sheetName val="Дост 109"/>
      <sheetName val="Красн 33"/>
      <sheetName val="Красн 35"/>
      <sheetName val="Красн 37"/>
      <sheetName val="Красн 49-51"/>
      <sheetName val="Красн 53-55"/>
      <sheetName val="Кустарн 27-29"/>
      <sheetName val="Кустарн 31-33"/>
      <sheetName val="Кустарн 35-37"/>
      <sheetName val="пер. Парх 14"/>
      <sheetName val="Парх 84-94"/>
      <sheetName val="Парх 96-98"/>
      <sheetName val="Парх 104"/>
      <sheetName val="Парх 106"/>
      <sheetName val="Парх 121A"/>
      <sheetName val="Петроп 50"/>
      <sheetName val="Револ 66"/>
      <sheetName val="Револ 97-99"/>
      <sheetName val="Револ 99"/>
      <sheetName val="Револ 107"/>
      <sheetName val="Револ 131"/>
      <sheetName val="Цюруп 98"/>
      <sheetName val="Цюруп 124"/>
      <sheetName val="Мингаж 121-3"/>
      <sheetName val="Револ 111-2"/>
      <sheetName val="Мингаж 121А"/>
      <sheetName val="Красн 45-47"/>
      <sheetName val="Парх 104-1"/>
      <sheetName val="Парх 121"/>
      <sheetName val="пер. Парх 12"/>
    </sheetNames>
    <sheetDataSet>
      <sheetData sheetId="1">
        <row r="4">
          <cell r="M4" t="str">
            <v>50летОктября 18</v>
          </cell>
        </row>
        <row r="7">
          <cell r="M7">
            <v>2500.3</v>
          </cell>
        </row>
        <row r="26">
          <cell r="M26">
            <v>66675.53630268705</v>
          </cell>
        </row>
        <row r="28">
          <cell r="M28">
            <v>355857</v>
          </cell>
        </row>
        <row r="29">
          <cell r="M29">
            <v>346873.5</v>
          </cell>
        </row>
        <row r="30">
          <cell r="M30">
            <v>38453.7</v>
          </cell>
        </row>
        <row r="31">
          <cell r="M31">
            <v>39041.5</v>
          </cell>
        </row>
        <row r="32">
          <cell r="M32">
            <v>2812.1</v>
          </cell>
        </row>
        <row r="41">
          <cell r="M41">
            <v>1451.8</v>
          </cell>
        </row>
        <row r="42">
          <cell r="M42">
            <v>1562.8</v>
          </cell>
        </row>
        <row r="45">
          <cell r="M45">
            <v>874.9</v>
          </cell>
        </row>
        <row r="48">
          <cell r="M48">
            <v>13871.9</v>
          </cell>
        </row>
        <row r="50">
          <cell r="M50">
            <v>965.9</v>
          </cell>
        </row>
        <row r="55">
          <cell r="M55">
            <v>3316.6</v>
          </cell>
        </row>
        <row r="56">
          <cell r="M56">
            <v>95.1</v>
          </cell>
        </row>
        <row r="59">
          <cell r="M59">
            <v>6090.6</v>
          </cell>
        </row>
        <row r="65">
          <cell r="M65">
            <v>116977.9</v>
          </cell>
        </row>
        <row r="66">
          <cell r="M66">
            <v>10169.5</v>
          </cell>
        </row>
        <row r="68">
          <cell r="M68">
            <v>8003.11</v>
          </cell>
        </row>
        <row r="78">
          <cell r="M78">
            <v>25164.837382467354</v>
          </cell>
        </row>
        <row r="100">
          <cell r="M100">
            <v>23604.51</v>
          </cell>
        </row>
        <row r="101">
          <cell r="M101">
            <v>9883.369999999999</v>
          </cell>
        </row>
        <row r="104">
          <cell r="M104">
            <v>4254.1</v>
          </cell>
        </row>
        <row r="107">
          <cell r="M107">
            <v>3022.5</v>
          </cell>
        </row>
        <row r="108">
          <cell r="M108">
            <v>0</v>
          </cell>
        </row>
        <row r="115">
          <cell r="M115">
            <v>64883.16508812744</v>
          </cell>
        </row>
        <row r="126">
          <cell r="M126">
            <v>0</v>
          </cell>
        </row>
        <row r="131">
          <cell r="M131">
            <v>5026.799999999999</v>
          </cell>
        </row>
        <row r="134">
          <cell r="M134">
            <v>17262.049431671825</v>
          </cell>
        </row>
        <row r="135">
          <cell r="M135">
            <v>52667.33500000001</v>
          </cell>
        </row>
        <row r="150">
          <cell r="M150">
            <v>368920.02044198755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indexed="11"/>
  </sheetPr>
  <dimension ref="A1:E85"/>
  <sheetViews>
    <sheetView workbookViewId="0" topLeftCell="A58">
      <selection activeCell="B78" sqref="B78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1" t="s">
        <v>0</v>
      </c>
      <c r="B1" s="51"/>
    </row>
    <row r="2" spans="1:2" ht="25.5" customHeight="1">
      <c r="A2" s="52" t="s">
        <v>1</v>
      </c>
      <c r="B2" s="57"/>
    </row>
    <row r="3" ht="12.75">
      <c r="B3" s="3"/>
    </row>
    <row r="4" spans="1:2" ht="33" customHeight="1">
      <c r="A4" s="4" t="s">
        <v>2</v>
      </c>
      <c r="B4" s="5" t="str">
        <f>'[1]ДлинВар'!M4</f>
        <v>50летОктября 18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f>'[1]ДлинВар'!M28</f>
        <v>355857</v>
      </c>
    </row>
    <row r="7" spans="1:2" ht="14.25" customHeight="1">
      <c r="A7" s="8" t="s">
        <v>6</v>
      </c>
      <c r="B7" s="9">
        <f>'[1]ДлинВар'!M29</f>
        <v>346873.5</v>
      </c>
    </row>
    <row r="8" spans="1:2" ht="14.25" customHeight="1">
      <c r="A8" s="8" t="s">
        <v>7</v>
      </c>
      <c r="B8" s="9">
        <f>'[1]ДлинВар'!M30</f>
        <v>38453.7</v>
      </c>
    </row>
    <row r="9" spans="1:2" ht="14.25" customHeight="1">
      <c r="A9" s="10" t="s">
        <v>8</v>
      </c>
      <c r="B9" s="9">
        <f>'[1]ДлинВар'!M31</f>
        <v>39041.5</v>
      </c>
    </row>
    <row r="10" spans="1:2" ht="12.75" customHeight="1">
      <c r="A10" s="10" t="s">
        <v>9</v>
      </c>
      <c r="B10" s="9">
        <f>'[1]ДлинВар'!M32</f>
        <v>2812.1</v>
      </c>
    </row>
    <row r="11" spans="1:2" ht="12.75" customHeight="1">
      <c r="A11" s="8" t="s">
        <v>10</v>
      </c>
      <c r="B11" s="9">
        <f>B7+B9+B10</f>
        <v>388727.1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f>'[1]ДлинВар'!M26</f>
        <v>66675.53630268705</v>
      </c>
    </row>
    <row r="14" spans="1:2" ht="38.25">
      <c r="A14" s="15" t="s">
        <v>13</v>
      </c>
      <c r="B14" s="35">
        <f>SUM(B15:B57)</f>
        <v>188544.94738246733</v>
      </c>
    </row>
    <row r="15" spans="1:2" ht="38.25">
      <c r="A15" s="16" t="s">
        <v>14</v>
      </c>
      <c r="B15" s="14">
        <f>'[1]ДлинВар'!M78</f>
        <v>25164.837382467354</v>
      </c>
    </row>
    <row r="16" spans="1:2" ht="12.75" customHeight="1" hidden="1">
      <c r="A16" s="17" t="s">
        <v>15</v>
      </c>
      <c r="B16" s="14">
        <f>'[1]ДлинВар'!M36</f>
        <v>0</v>
      </c>
    </row>
    <row r="17" spans="1:2" ht="12.75" customHeight="1" hidden="1">
      <c r="A17" s="17" t="s">
        <v>16</v>
      </c>
      <c r="B17" s="14">
        <f>'[1]ДлинВар'!M37</f>
        <v>0</v>
      </c>
    </row>
    <row r="18" spans="1:2" ht="12.75" customHeight="1" hidden="1">
      <c r="A18" s="18" t="s">
        <v>17</v>
      </c>
      <c r="B18" s="14">
        <f>'[1]ДлинВар'!M38</f>
        <v>0</v>
      </c>
    </row>
    <row r="19" spans="1:2" ht="12.75" customHeight="1" hidden="1">
      <c r="A19" s="18" t="s">
        <v>18</v>
      </c>
      <c r="B19" s="14">
        <f>'[1]ДлинВар'!M39</f>
        <v>0</v>
      </c>
    </row>
    <row r="20" spans="1:2" ht="12.75" customHeight="1" hidden="1">
      <c r="A20" s="18" t="s">
        <v>19</v>
      </c>
      <c r="B20" s="14">
        <f>'[1]ДлинВар'!M40</f>
        <v>0</v>
      </c>
    </row>
    <row r="21" spans="1:2" ht="12.75">
      <c r="A21" s="19" t="s">
        <v>20</v>
      </c>
      <c r="B21" s="14">
        <f>'[1]ДлинВар'!M41</f>
        <v>1451.8</v>
      </c>
    </row>
    <row r="22" spans="1:2" ht="26.25" customHeight="1">
      <c r="A22" s="19" t="s">
        <v>21</v>
      </c>
      <c r="B22" s="14">
        <f>'[1]ДлинВар'!M42</f>
        <v>1562.8</v>
      </c>
    </row>
    <row r="23" spans="1:2" ht="12.75" customHeight="1" hidden="1">
      <c r="A23" s="19" t="s">
        <v>22</v>
      </c>
      <c r="B23" s="14">
        <f>'[1]ДлинВар'!M43</f>
        <v>0</v>
      </c>
    </row>
    <row r="24" spans="1:2" ht="12.75" customHeight="1" hidden="1">
      <c r="A24" s="19" t="s">
        <v>23</v>
      </c>
      <c r="B24" s="14">
        <f>'[1]ДлинВар'!M44</f>
        <v>0</v>
      </c>
    </row>
    <row r="25" spans="1:2" ht="12.75">
      <c r="A25" s="19" t="s">
        <v>24</v>
      </c>
      <c r="B25" s="14">
        <f>'[1]ДлинВар'!M45</f>
        <v>874.9</v>
      </c>
    </row>
    <row r="26" spans="1:2" ht="27" customHeight="1" hidden="1">
      <c r="A26" s="19" t="s">
        <v>25</v>
      </c>
      <c r="B26" s="14">
        <f>'[1]ДлинВар'!M46</f>
        <v>0</v>
      </c>
    </row>
    <row r="27" spans="1:2" ht="25.5" customHeight="1" hidden="1">
      <c r="A27" s="19" t="s">
        <v>26</v>
      </c>
      <c r="B27" s="14">
        <f>'[1]ДлинВар'!M47</f>
        <v>0</v>
      </c>
    </row>
    <row r="28" spans="1:2" ht="14.25" customHeight="1">
      <c r="A28" s="19" t="s">
        <v>27</v>
      </c>
      <c r="B28" s="14">
        <f>'[1]ДлинВар'!M48</f>
        <v>13871.9</v>
      </c>
    </row>
    <row r="29" spans="1:2" ht="12.75" customHeight="1" hidden="1">
      <c r="A29" s="19" t="s">
        <v>28</v>
      </c>
      <c r="B29" s="14">
        <f>'[1]ДлинВар'!M49</f>
        <v>0</v>
      </c>
    </row>
    <row r="30" spans="1:2" ht="12.75">
      <c r="A30" s="19" t="s">
        <v>29</v>
      </c>
      <c r="B30" s="14">
        <f>'[1]ДлинВар'!M50</f>
        <v>965.9</v>
      </c>
    </row>
    <row r="31" spans="1:2" ht="12.75" customHeight="1" hidden="1">
      <c r="A31" s="20" t="s">
        <v>30</v>
      </c>
      <c r="B31" s="14">
        <f>'[1]ДлинВар'!M51</f>
        <v>0</v>
      </c>
    </row>
    <row r="32" spans="1:2" ht="12.75" customHeight="1" hidden="1">
      <c r="A32" s="21" t="s">
        <v>31</v>
      </c>
      <c r="B32" s="14">
        <f>'[1]ДлинВар'!M52</f>
        <v>0</v>
      </c>
    </row>
    <row r="33" spans="1:2" ht="12.75" customHeight="1" hidden="1">
      <c r="A33" s="21" t="s">
        <v>32</v>
      </c>
      <c r="B33" s="14">
        <f>'[1]ДлинВар'!M53</f>
        <v>0</v>
      </c>
    </row>
    <row r="34" spans="1:2" ht="12.75" customHeight="1" hidden="1">
      <c r="A34" s="19" t="s">
        <v>33</v>
      </c>
      <c r="B34" s="14">
        <f>'[1]ДлинВар'!M54</f>
        <v>0</v>
      </c>
    </row>
    <row r="35" spans="1:2" ht="12.75">
      <c r="A35" s="19" t="s">
        <v>34</v>
      </c>
      <c r="B35" s="14">
        <f>'[1]ДлинВар'!M55</f>
        <v>3316.6</v>
      </c>
    </row>
    <row r="36" spans="1:2" ht="12.75">
      <c r="A36" s="19" t="s">
        <v>35</v>
      </c>
      <c r="B36" s="14">
        <f>'[1]ДлинВар'!M56</f>
        <v>95.1</v>
      </c>
    </row>
    <row r="37" spans="1:2" ht="12.75" customHeight="1" hidden="1">
      <c r="A37" s="22" t="s">
        <v>36</v>
      </c>
      <c r="B37" s="14">
        <f>'[1]ДлинВар'!M57</f>
        <v>0</v>
      </c>
    </row>
    <row r="38" spans="1:2" ht="12.75" customHeight="1" hidden="1">
      <c r="A38" s="22" t="s">
        <v>37</v>
      </c>
      <c r="B38" s="14">
        <f>'[1]ДлинВар'!M58</f>
        <v>0</v>
      </c>
    </row>
    <row r="39" spans="1:2" ht="12.75">
      <c r="A39" s="23" t="s">
        <v>38</v>
      </c>
      <c r="B39" s="14">
        <f>'[1]ДлинВар'!M59</f>
        <v>6090.6</v>
      </c>
    </row>
    <row r="40" spans="1:2" ht="12.75" customHeight="1" hidden="1">
      <c r="A40" s="23" t="s">
        <v>39</v>
      </c>
      <c r="B40" s="14">
        <f>'[1]ДлинВар'!M60</f>
        <v>0</v>
      </c>
    </row>
    <row r="41" spans="1:2" ht="12.75" customHeight="1" hidden="1">
      <c r="A41" s="23" t="s">
        <v>40</v>
      </c>
      <c r="B41" s="14">
        <f>'[1]ДлинВар'!M61</f>
        <v>0</v>
      </c>
    </row>
    <row r="42" spans="1:2" ht="12.75" customHeight="1" hidden="1">
      <c r="A42" s="23" t="s">
        <v>41</v>
      </c>
      <c r="B42" s="14">
        <f>'[1]ДлинВар'!M62</f>
        <v>0</v>
      </c>
    </row>
    <row r="43" spans="1:2" ht="12.75" customHeight="1" hidden="1">
      <c r="A43" s="23" t="s">
        <v>21</v>
      </c>
      <c r="B43" s="14">
        <f>'[1]ДлинВар'!M63</f>
        <v>0</v>
      </c>
    </row>
    <row r="44" spans="1:2" ht="12.75" customHeight="1" hidden="1">
      <c r="A44" s="23" t="s">
        <v>42</v>
      </c>
      <c r="B44" s="14">
        <f>'[1]ДлинВар'!M64</f>
        <v>0</v>
      </c>
    </row>
    <row r="45" spans="1:2" ht="12.75">
      <c r="A45" s="24" t="s">
        <v>43</v>
      </c>
      <c r="B45" s="14">
        <f>'[1]ДлинВар'!M65</f>
        <v>116977.9</v>
      </c>
    </row>
    <row r="46" spans="1:2" ht="12.75">
      <c r="A46" s="25" t="s">
        <v>44</v>
      </c>
      <c r="B46" s="14">
        <f>'[1]ДлинВар'!M66</f>
        <v>10169.5</v>
      </c>
    </row>
    <row r="47" spans="1:2" ht="25.5" customHeight="1" hidden="1">
      <c r="A47" s="25" t="s">
        <v>45</v>
      </c>
      <c r="B47" s="14">
        <f>'[1]ДлинВар'!M67</f>
        <v>0</v>
      </c>
    </row>
    <row r="48" spans="1:2" ht="12.75">
      <c r="A48" s="25" t="s">
        <v>46</v>
      </c>
      <c r="B48" s="14">
        <f>'[1]ДлинВар'!M68</f>
        <v>8003.11</v>
      </c>
    </row>
    <row r="49" spans="1:2" ht="12.75" customHeight="1" hidden="1">
      <c r="A49" s="26" t="s">
        <v>47</v>
      </c>
      <c r="B49" s="14">
        <f>'[1]ДлинВар'!M69</f>
        <v>0</v>
      </c>
    </row>
    <row r="50" spans="1:2" ht="12.75" customHeight="1" hidden="1">
      <c r="A50" s="25" t="s">
        <v>48</v>
      </c>
      <c r="B50" s="14">
        <f>'[1]ДлинВар'!M70</f>
        <v>0</v>
      </c>
    </row>
    <row r="51" spans="1:2" ht="12.75" customHeight="1" hidden="1">
      <c r="A51" s="25" t="s">
        <v>49</v>
      </c>
      <c r="B51" s="14">
        <f>'[1]ДлинВар'!M71</f>
        <v>0</v>
      </c>
    </row>
    <row r="52" spans="1:2" ht="12.75" customHeight="1" hidden="1">
      <c r="A52" s="25" t="s">
        <v>50</v>
      </c>
      <c r="B52" s="14">
        <f>'[1]ДлинВар'!M72</f>
        <v>0</v>
      </c>
    </row>
    <row r="53" spans="1:2" ht="12.75" customHeight="1" hidden="1">
      <c r="A53" s="25" t="s">
        <v>51</v>
      </c>
      <c r="B53" s="14">
        <f>'[1]ДлинВар'!M73</f>
        <v>0</v>
      </c>
    </row>
    <row r="54" spans="1:2" ht="12.75" customHeight="1" hidden="1">
      <c r="A54" s="25" t="s">
        <v>52</v>
      </c>
      <c r="B54" s="14">
        <f>'[1]ДлинВар'!M74</f>
        <v>0</v>
      </c>
    </row>
    <row r="55" spans="1:2" ht="12.75" customHeight="1" hidden="1">
      <c r="A55" s="25" t="s">
        <v>53</v>
      </c>
      <c r="B55" s="14">
        <f>'[1]ДлинВар'!M75</f>
        <v>0</v>
      </c>
    </row>
    <row r="56" spans="1:2" ht="12.75" customHeight="1" hidden="1">
      <c r="A56" s="25" t="s">
        <v>54</v>
      </c>
      <c r="B56" s="14">
        <f>'[1]ДлинВар'!M76</f>
        <v>0</v>
      </c>
    </row>
    <row r="57" spans="1:2" ht="12.75" customHeight="1" hidden="1">
      <c r="A57" s="26" t="s">
        <v>55</v>
      </c>
      <c r="B57" s="14">
        <f>'[1]ДлинВар'!M77</f>
        <v>0</v>
      </c>
    </row>
    <row r="58" spans="1:2" ht="25.5">
      <c r="A58" s="27" t="s">
        <v>56</v>
      </c>
      <c r="B58" s="35">
        <f>B59+B65</f>
        <v>110674.44508812744</v>
      </c>
    </row>
    <row r="59" spans="1:2" ht="12.75">
      <c r="A59" s="28" t="s">
        <v>57</v>
      </c>
      <c r="B59" s="58">
        <f>B60+B61+B62+B63+B64</f>
        <v>40764.479999999996</v>
      </c>
    </row>
    <row r="60" spans="1:2" ht="12.75">
      <c r="A60" s="29" t="s">
        <v>58</v>
      </c>
      <c r="B60" s="14">
        <f>'[1]ДлинВар'!M100</f>
        <v>23604.51</v>
      </c>
    </row>
    <row r="61" spans="1:2" ht="12.75">
      <c r="A61" s="30" t="s">
        <v>59</v>
      </c>
      <c r="B61" s="14">
        <f>'[1]ДлинВар'!M101</f>
        <v>9883.369999999999</v>
      </c>
    </row>
    <row r="62" spans="1:2" ht="12.75">
      <c r="A62" s="29" t="s">
        <v>60</v>
      </c>
      <c r="B62" s="14">
        <f>'[1]ДлинВар'!M104</f>
        <v>4254.1</v>
      </c>
    </row>
    <row r="63" spans="1:2" ht="12.75">
      <c r="A63" s="31" t="s">
        <v>61</v>
      </c>
      <c r="B63" s="14">
        <f>'[1]ДлинВар'!M107</f>
        <v>3022.5</v>
      </c>
    </row>
    <row r="64" spans="1:2" ht="12.75" customHeight="1" hidden="1">
      <c r="A64" s="32" t="s">
        <v>62</v>
      </c>
      <c r="B64" s="14">
        <f>'[1]ДлинВар'!M108</f>
        <v>0</v>
      </c>
    </row>
    <row r="65" spans="1:2" ht="12.75">
      <c r="A65" s="28" t="s">
        <v>63</v>
      </c>
      <c r="B65" s="58">
        <f>SUM(B66:B69)</f>
        <v>69909.96508812744</v>
      </c>
    </row>
    <row r="66" spans="1:2" ht="12.75">
      <c r="A66" s="29" t="s">
        <v>64</v>
      </c>
      <c r="B66" s="14">
        <f>'[1]ДлинВар'!M115</f>
        <v>64883.16508812744</v>
      </c>
    </row>
    <row r="67" spans="1:2" ht="12.75" customHeight="1" hidden="1">
      <c r="A67" s="29" t="s">
        <v>65</v>
      </c>
      <c r="B67" s="14">
        <f>'[1]ДлинВар'!M120</f>
        <v>0</v>
      </c>
    </row>
    <row r="68" spans="1:2" ht="12.75" customHeight="1" hidden="1">
      <c r="A68" s="33" t="s">
        <v>66</v>
      </c>
      <c r="B68" s="14">
        <f>'[1]ДлинВар'!M126</f>
        <v>0</v>
      </c>
    </row>
    <row r="69" spans="1:2" ht="12.75">
      <c r="A69" s="29" t="s">
        <v>67</v>
      </c>
      <c r="B69" s="14">
        <f>'[1]ДлинВар'!M131</f>
        <v>5026.799999999999</v>
      </c>
    </row>
    <row r="70" spans="1:2" ht="12.75">
      <c r="A70" s="34" t="s">
        <v>68</v>
      </c>
      <c r="B70" s="35">
        <f>'[1]ДлинВар'!M134</f>
        <v>17262.049431671825</v>
      </c>
    </row>
    <row r="71" spans="1:2" ht="15.75" customHeight="1">
      <c r="A71" s="36" t="s">
        <v>69</v>
      </c>
      <c r="B71" s="35">
        <f>'[1]ДлинВар'!M135</f>
        <v>52667.33500000001</v>
      </c>
    </row>
    <row r="72" spans="1:2" ht="12.75">
      <c r="A72" s="13" t="s">
        <v>70</v>
      </c>
      <c r="B72" s="35">
        <f>B14+B58+B70+B71</f>
        <v>369148.7769022666</v>
      </c>
    </row>
    <row r="73" spans="1:2" ht="12.75">
      <c r="A73" s="13" t="s">
        <v>71</v>
      </c>
      <c r="B73" s="35">
        <f>B72*1.18</f>
        <v>435595.55674467457</v>
      </c>
    </row>
    <row r="74" spans="1:5" ht="12.75">
      <c r="A74" s="37" t="s">
        <v>72</v>
      </c>
      <c r="B74" s="35">
        <f>'[1]ДлинВар'!M150</f>
        <v>368920.02044198755</v>
      </c>
      <c r="D74" s="38"/>
      <c r="E74" s="39"/>
    </row>
    <row r="75" spans="1:5" ht="12.75">
      <c r="A75" s="40" t="s">
        <v>73</v>
      </c>
      <c r="B75" s="35">
        <f>B11-B74</f>
        <v>19807.079558012425</v>
      </c>
      <c r="D75" s="38"/>
      <c r="E75" s="39"/>
    </row>
    <row r="76" spans="1:5" ht="12.75">
      <c r="A76" s="41" t="s">
        <v>74</v>
      </c>
      <c r="B76" s="42">
        <f>'[1]ДлинВар'!M7</f>
        <v>2500.3</v>
      </c>
      <c r="D76" s="38"/>
      <c r="E76" s="39"/>
    </row>
    <row r="77" spans="1:2" ht="108">
      <c r="A77" s="53" t="s">
        <v>75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9"/>
      <c r="C84" s="44"/>
    </row>
    <row r="85" spans="1:2" ht="12.75">
      <c r="A85" s="49"/>
      <c r="B85" s="3"/>
    </row>
  </sheetData>
  <sheetProtection/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A1:E87"/>
  <sheetViews>
    <sheetView tabSelected="1" workbookViewId="0" topLeftCell="A69">
      <selection activeCell="D77" sqref="D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1" t="s">
        <v>0</v>
      </c>
      <c r="B1" s="51"/>
    </row>
    <row r="2" spans="1:2" ht="25.5" customHeight="1">
      <c r="A2" s="52" t="s">
        <v>1</v>
      </c>
      <c r="B2" s="52"/>
    </row>
    <row r="3" ht="12.75">
      <c r="B3" s="3"/>
    </row>
    <row r="4" spans="1:2" ht="33" customHeight="1">
      <c r="A4" s="4" t="s">
        <v>2</v>
      </c>
      <c r="B4" s="5" t="str">
        <f>'[1]ДлинВар'!M4</f>
        <v>50летОктября 18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f>'[1]ДлинВар'!M28</f>
        <v>355857</v>
      </c>
    </row>
    <row r="7" spans="1:2" ht="14.25" customHeight="1">
      <c r="A7" s="8" t="s">
        <v>6</v>
      </c>
      <c r="B7" s="9">
        <f>'[1]ДлинВар'!M29</f>
        <v>346873.5</v>
      </c>
    </row>
    <row r="8" spans="1:2" ht="14.25" customHeight="1">
      <c r="A8" s="8" t="s">
        <v>7</v>
      </c>
      <c r="B8" s="9">
        <f>'[1]ДлинВар'!M30</f>
        <v>38453.7</v>
      </c>
    </row>
    <row r="9" spans="1:2" ht="14.25" customHeight="1">
      <c r="A9" s="10" t="s">
        <v>8</v>
      </c>
      <c r="B9" s="9">
        <f>'[1]ДлинВар'!M31</f>
        <v>39041.5</v>
      </c>
    </row>
    <row r="10" spans="1:2" ht="12.75" customHeight="1">
      <c r="A10" s="10" t="s">
        <v>9</v>
      </c>
      <c r="B10" s="9">
        <f>'[1]ДлинВар'!M32</f>
        <v>2812.1</v>
      </c>
    </row>
    <row r="11" spans="1:2" ht="12.75" customHeight="1">
      <c r="A11" s="8" t="s">
        <v>10</v>
      </c>
      <c r="B11" s="9">
        <f>B7+B9+B10</f>
        <v>388727.1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f>'[1]ДлинВар'!M26</f>
        <v>66675.53630268705</v>
      </c>
    </row>
    <row r="14" spans="1:2" ht="38.25">
      <c r="A14" s="15" t="s">
        <v>13</v>
      </c>
      <c r="B14" s="35">
        <f>SUM(B15:B57)</f>
        <v>188544.94738246733</v>
      </c>
    </row>
    <row r="15" spans="1:2" ht="38.25">
      <c r="A15" s="16" t="s">
        <v>14</v>
      </c>
      <c r="B15" s="14">
        <f>'[1]ДлинВар'!M78</f>
        <v>25164.837382467354</v>
      </c>
    </row>
    <row r="16" spans="1:2" ht="12.75" customHeight="1" hidden="1">
      <c r="A16" s="17" t="s">
        <v>15</v>
      </c>
      <c r="B16" s="14">
        <f>'[1]ДлинВар'!M36</f>
        <v>0</v>
      </c>
    </row>
    <row r="17" spans="1:2" ht="12.75" customHeight="1" hidden="1">
      <c r="A17" s="17" t="s">
        <v>16</v>
      </c>
      <c r="B17" s="14">
        <f>'[1]ДлинВар'!M37</f>
        <v>0</v>
      </c>
    </row>
    <row r="18" spans="1:2" ht="12.75" customHeight="1" hidden="1">
      <c r="A18" s="18" t="s">
        <v>17</v>
      </c>
      <c r="B18" s="14">
        <f>'[1]ДлинВар'!M38</f>
        <v>0</v>
      </c>
    </row>
    <row r="19" spans="1:2" ht="12.75" customHeight="1" hidden="1">
      <c r="A19" s="18" t="s">
        <v>18</v>
      </c>
      <c r="B19" s="14">
        <f>'[1]ДлинВар'!M39</f>
        <v>0</v>
      </c>
    </row>
    <row r="20" spans="1:2" ht="12.75" customHeight="1" hidden="1">
      <c r="A20" s="18" t="s">
        <v>19</v>
      </c>
      <c r="B20" s="14">
        <f>'[1]ДлинВар'!M40</f>
        <v>0</v>
      </c>
    </row>
    <row r="21" spans="1:2" ht="12.75">
      <c r="A21" s="19" t="s">
        <v>20</v>
      </c>
      <c r="B21" s="14">
        <f>'[1]ДлинВар'!M41</f>
        <v>1451.8</v>
      </c>
    </row>
    <row r="22" spans="1:2" ht="26.25" customHeight="1">
      <c r="A22" s="19" t="s">
        <v>21</v>
      </c>
      <c r="B22" s="14">
        <f>'[1]ДлинВар'!M42</f>
        <v>1562.8</v>
      </c>
    </row>
    <row r="23" spans="1:2" ht="12.75" customHeight="1" hidden="1">
      <c r="A23" s="19" t="s">
        <v>22</v>
      </c>
      <c r="B23" s="14">
        <f>'[1]ДлинВар'!M43</f>
        <v>0</v>
      </c>
    </row>
    <row r="24" spans="1:2" ht="12.75" customHeight="1" hidden="1">
      <c r="A24" s="19" t="s">
        <v>23</v>
      </c>
      <c r="B24" s="14">
        <f>'[1]ДлинВар'!M44</f>
        <v>0</v>
      </c>
    </row>
    <row r="25" spans="1:2" ht="12.75">
      <c r="A25" s="19" t="s">
        <v>24</v>
      </c>
      <c r="B25" s="14">
        <f>'[1]ДлинВар'!M45</f>
        <v>874.9</v>
      </c>
    </row>
    <row r="26" spans="1:2" ht="27" customHeight="1" hidden="1">
      <c r="A26" s="19" t="s">
        <v>25</v>
      </c>
      <c r="B26" s="14">
        <f>'[1]ДлинВар'!M46</f>
        <v>0</v>
      </c>
    </row>
    <row r="27" spans="1:2" ht="25.5" customHeight="1" hidden="1">
      <c r="A27" s="19" t="s">
        <v>26</v>
      </c>
      <c r="B27" s="14">
        <f>'[1]ДлинВар'!M47</f>
        <v>0</v>
      </c>
    </row>
    <row r="28" spans="1:2" ht="14.25" customHeight="1">
      <c r="A28" s="19" t="s">
        <v>27</v>
      </c>
      <c r="B28" s="14">
        <f>'[1]ДлинВар'!M48</f>
        <v>13871.9</v>
      </c>
    </row>
    <row r="29" spans="1:2" ht="12.75" customHeight="1" hidden="1">
      <c r="A29" s="19" t="s">
        <v>28</v>
      </c>
      <c r="B29" s="14">
        <f>'[1]ДлинВар'!M49</f>
        <v>0</v>
      </c>
    </row>
    <row r="30" spans="1:2" ht="12.75">
      <c r="A30" s="19" t="s">
        <v>29</v>
      </c>
      <c r="B30" s="14">
        <f>'[1]ДлинВар'!M50</f>
        <v>965.9</v>
      </c>
    </row>
    <row r="31" spans="1:2" ht="12.75" customHeight="1" hidden="1">
      <c r="A31" s="20" t="s">
        <v>30</v>
      </c>
      <c r="B31" s="14">
        <f>'[1]ДлинВар'!M51</f>
        <v>0</v>
      </c>
    </row>
    <row r="32" spans="1:2" ht="12.75" customHeight="1" hidden="1">
      <c r="A32" s="21" t="s">
        <v>31</v>
      </c>
      <c r="B32" s="14">
        <f>'[1]ДлинВар'!M52</f>
        <v>0</v>
      </c>
    </row>
    <row r="33" spans="1:2" ht="12.75" customHeight="1" hidden="1">
      <c r="A33" s="21" t="s">
        <v>32</v>
      </c>
      <c r="B33" s="14">
        <f>'[1]ДлинВар'!M53</f>
        <v>0</v>
      </c>
    </row>
    <row r="34" spans="1:2" ht="12.75" customHeight="1" hidden="1">
      <c r="A34" s="19" t="s">
        <v>33</v>
      </c>
      <c r="B34" s="14">
        <f>'[1]ДлинВар'!M54</f>
        <v>0</v>
      </c>
    </row>
    <row r="35" spans="1:2" ht="12.75">
      <c r="A35" s="19" t="s">
        <v>34</v>
      </c>
      <c r="B35" s="14">
        <f>'[1]ДлинВар'!M55</f>
        <v>3316.6</v>
      </c>
    </row>
    <row r="36" spans="1:2" ht="12.75">
      <c r="A36" s="19" t="s">
        <v>35</v>
      </c>
      <c r="B36" s="14">
        <f>'[1]ДлинВар'!M56</f>
        <v>95.1</v>
      </c>
    </row>
    <row r="37" spans="1:2" ht="12.75" customHeight="1" hidden="1">
      <c r="A37" s="22" t="s">
        <v>36</v>
      </c>
      <c r="B37" s="14">
        <f>'[1]ДлинВар'!M57</f>
        <v>0</v>
      </c>
    </row>
    <row r="38" spans="1:2" ht="12.75" customHeight="1" hidden="1">
      <c r="A38" s="22" t="s">
        <v>37</v>
      </c>
      <c r="B38" s="14">
        <f>'[1]ДлинВар'!M58</f>
        <v>0</v>
      </c>
    </row>
    <row r="39" spans="1:2" ht="12.75">
      <c r="A39" s="23" t="s">
        <v>38</v>
      </c>
      <c r="B39" s="14">
        <f>'[1]ДлинВар'!M59</f>
        <v>6090.6</v>
      </c>
    </row>
    <row r="40" spans="1:2" ht="12.75" customHeight="1" hidden="1">
      <c r="A40" s="23" t="s">
        <v>39</v>
      </c>
      <c r="B40" s="14">
        <f>'[1]ДлинВар'!M60</f>
        <v>0</v>
      </c>
    </row>
    <row r="41" spans="1:2" ht="12.75" customHeight="1" hidden="1">
      <c r="A41" s="23" t="s">
        <v>40</v>
      </c>
      <c r="B41" s="14">
        <f>'[1]ДлинВар'!M61</f>
        <v>0</v>
      </c>
    </row>
    <row r="42" spans="1:2" ht="12.75" customHeight="1" hidden="1">
      <c r="A42" s="23" t="s">
        <v>41</v>
      </c>
      <c r="B42" s="14">
        <f>'[1]ДлинВар'!M62</f>
        <v>0</v>
      </c>
    </row>
    <row r="43" spans="1:2" ht="12.75" customHeight="1" hidden="1">
      <c r="A43" s="23" t="s">
        <v>21</v>
      </c>
      <c r="B43" s="14">
        <f>'[1]ДлинВар'!M63</f>
        <v>0</v>
      </c>
    </row>
    <row r="44" spans="1:2" ht="12.75" customHeight="1" hidden="1">
      <c r="A44" s="23" t="s">
        <v>42</v>
      </c>
      <c r="B44" s="14">
        <f>'[1]ДлинВар'!M64</f>
        <v>0</v>
      </c>
    </row>
    <row r="45" spans="1:2" ht="12.75">
      <c r="A45" s="24" t="s">
        <v>43</v>
      </c>
      <c r="B45" s="14">
        <f>'[1]ДлинВар'!M65</f>
        <v>116977.9</v>
      </c>
    </row>
    <row r="46" spans="1:2" ht="12.75">
      <c r="A46" s="25" t="s">
        <v>44</v>
      </c>
      <c r="B46" s="14">
        <f>'[1]ДлинВар'!M66</f>
        <v>10169.5</v>
      </c>
    </row>
    <row r="47" spans="1:2" ht="25.5" customHeight="1" hidden="1">
      <c r="A47" s="25" t="s">
        <v>45</v>
      </c>
      <c r="B47" s="14">
        <f>'[1]ДлинВар'!M67</f>
        <v>0</v>
      </c>
    </row>
    <row r="48" spans="1:2" ht="12.75">
      <c r="A48" s="25" t="s">
        <v>46</v>
      </c>
      <c r="B48" s="14">
        <f>'[1]ДлинВар'!M68</f>
        <v>8003.11</v>
      </c>
    </row>
    <row r="49" spans="1:2" ht="12.75" customHeight="1" hidden="1">
      <c r="A49" s="26" t="s">
        <v>47</v>
      </c>
      <c r="B49" s="14">
        <f>'[1]ДлинВар'!M69</f>
        <v>0</v>
      </c>
    </row>
    <row r="50" spans="1:2" ht="12.75" customHeight="1" hidden="1">
      <c r="A50" s="25" t="s">
        <v>48</v>
      </c>
      <c r="B50" s="14">
        <f>'[1]ДлинВар'!M70</f>
        <v>0</v>
      </c>
    </row>
    <row r="51" spans="1:2" ht="12.75" customHeight="1" hidden="1">
      <c r="A51" s="25" t="s">
        <v>49</v>
      </c>
      <c r="B51" s="14">
        <f>'[1]ДлинВар'!M71</f>
        <v>0</v>
      </c>
    </row>
    <row r="52" spans="1:2" ht="12.75" customHeight="1" hidden="1">
      <c r="A52" s="25" t="s">
        <v>50</v>
      </c>
      <c r="B52" s="14">
        <f>'[1]ДлинВар'!M72</f>
        <v>0</v>
      </c>
    </row>
    <row r="53" spans="1:2" ht="12.75" customHeight="1" hidden="1">
      <c r="A53" s="25" t="s">
        <v>51</v>
      </c>
      <c r="B53" s="14">
        <f>'[1]ДлинВар'!M73</f>
        <v>0</v>
      </c>
    </row>
    <row r="54" spans="1:2" ht="12.75" customHeight="1" hidden="1">
      <c r="A54" s="25" t="s">
        <v>52</v>
      </c>
      <c r="B54" s="14">
        <f>'[1]ДлинВар'!M74</f>
        <v>0</v>
      </c>
    </row>
    <row r="55" spans="1:2" ht="12.75" customHeight="1" hidden="1">
      <c r="A55" s="25" t="s">
        <v>53</v>
      </c>
      <c r="B55" s="14">
        <f>'[1]ДлинВар'!M75</f>
        <v>0</v>
      </c>
    </row>
    <row r="56" spans="1:2" ht="12.75" customHeight="1" hidden="1">
      <c r="A56" s="25" t="s">
        <v>54</v>
      </c>
      <c r="B56" s="14">
        <f>'[1]ДлинВар'!M76</f>
        <v>0</v>
      </c>
    </row>
    <row r="57" spans="1:2" ht="12.75" customHeight="1" hidden="1">
      <c r="A57" s="26" t="s">
        <v>55</v>
      </c>
      <c r="B57" s="14">
        <f>'[1]ДлинВар'!M77</f>
        <v>0</v>
      </c>
    </row>
    <row r="58" spans="1:2" ht="25.5">
      <c r="A58" s="27" t="s">
        <v>56</v>
      </c>
      <c r="B58" s="35">
        <f>B59+B65</f>
        <v>110674.44508812744</v>
      </c>
    </row>
    <row r="59" spans="1:2" ht="12.75">
      <c r="A59" s="28" t="s">
        <v>57</v>
      </c>
      <c r="B59" s="58">
        <f>B60+B61+B62+B63+B64</f>
        <v>40764.479999999996</v>
      </c>
    </row>
    <row r="60" spans="1:2" ht="12.75">
      <c r="A60" s="29" t="s">
        <v>58</v>
      </c>
      <c r="B60" s="14">
        <f>'[1]ДлинВар'!M100</f>
        <v>23604.51</v>
      </c>
    </row>
    <row r="61" spans="1:2" ht="12.75">
      <c r="A61" s="30" t="s">
        <v>59</v>
      </c>
      <c r="B61" s="14">
        <f>'[1]ДлинВар'!M101</f>
        <v>9883.369999999999</v>
      </c>
    </row>
    <row r="62" spans="1:2" ht="12.75">
      <c r="A62" s="29" t="s">
        <v>60</v>
      </c>
      <c r="B62" s="14">
        <f>'[1]ДлинВар'!M104</f>
        <v>4254.1</v>
      </c>
    </row>
    <row r="63" spans="1:2" ht="12.75">
      <c r="A63" s="31" t="s">
        <v>61</v>
      </c>
      <c r="B63" s="14">
        <f>'[1]ДлинВар'!M107</f>
        <v>3022.5</v>
      </c>
    </row>
    <row r="64" spans="1:2" ht="12.75" customHeight="1" hidden="1">
      <c r="A64" s="32" t="s">
        <v>62</v>
      </c>
      <c r="B64" s="14">
        <f>'[1]ДлинВар'!M108</f>
        <v>0</v>
      </c>
    </row>
    <row r="65" spans="1:2" ht="12.75">
      <c r="A65" s="28" t="s">
        <v>63</v>
      </c>
      <c r="B65" s="58">
        <f>SUM(B66:B69)</f>
        <v>69909.96508812744</v>
      </c>
    </row>
    <row r="66" spans="1:2" ht="12.75">
      <c r="A66" s="29" t="s">
        <v>64</v>
      </c>
      <c r="B66" s="14">
        <f>'[1]ДлинВар'!M115</f>
        <v>64883.16508812744</v>
      </c>
    </row>
    <row r="67" spans="1:2" ht="12.75" customHeight="1" hidden="1">
      <c r="A67" s="29" t="s">
        <v>65</v>
      </c>
      <c r="B67" s="14">
        <f>'[1]ДлинВар'!M120</f>
        <v>0</v>
      </c>
    </row>
    <row r="68" spans="1:2" ht="12.75" customHeight="1" hidden="1">
      <c r="A68" s="33" t="s">
        <v>66</v>
      </c>
      <c r="B68" s="14">
        <f>'[1]ДлинВар'!M126</f>
        <v>0</v>
      </c>
    </row>
    <row r="69" spans="1:2" ht="12.75">
      <c r="A69" s="29" t="s">
        <v>67</v>
      </c>
      <c r="B69" s="14">
        <f>'[1]ДлинВар'!M131</f>
        <v>5026.799999999999</v>
      </c>
    </row>
    <row r="70" spans="1:2" ht="12.75">
      <c r="A70" s="34" t="s">
        <v>68</v>
      </c>
      <c r="B70" s="35">
        <f>'[1]ДлинВар'!M134</f>
        <v>17262.049431671825</v>
      </c>
    </row>
    <row r="71" spans="1:2" ht="15.75" customHeight="1">
      <c r="A71" s="36" t="s">
        <v>69</v>
      </c>
      <c r="B71" s="35">
        <f>'[1]ДлинВар'!M135</f>
        <v>52667.33500000001</v>
      </c>
    </row>
    <row r="72" spans="1:2" ht="12.75">
      <c r="A72" s="13" t="s">
        <v>70</v>
      </c>
      <c r="B72" s="35">
        <f>B14+B58+B70+B71</f>
        <v>369148.7769022666</v>
      </c>
    </row>
    <row r="73" spans="1:2" ht="12.75">
      <c r="A73" s="13" t="s">
        <v>71</v>
      </c>
      <c r="B73" s="35">
        <f>B72*1.18</f>
        <v>435595.55674467457</v>
      </c>
    </row>
    <row r="74" spans="1:5" ht="12.75">
      <c r="A74" s="37" t="s">
        <v>72</v>
      </c>
      <c r="B74" s="35">
        <f>'[1]ДлинВар'!M150</f>
        <v>368920.02044198755</v>
      </c>
      <c r="D74" s="38"/>
      <c r="E74" s="39"/>
    </row>
    <row r="75" spans="1:5" ht="12.75">
      <c r="A75" s="40" t="s">
        <v>73</v>
      </c>
      <c r="B75" s="35">
        <f>B11-B74</f>
        <v>19807.079558012425</v>
      </c>
      <c r="D75" s="38"/>
      <c r="E75" s="39"/>
    </row>
    <row r="76" spans="1:5" ht="12.75">
      <c r="A76" s="41" t="s">
        <v>74</v>
      </c>
      <c r="B76" s="42">
        <f>'[1]ДлинВар'!M7</f>
        <v>2500.3</v>
      </c>
      <c r="D76" s="38"/>
      <c r="E76" s="39"/>
    </row>
    <row r="77" spans="1:5" ht="38.25">
      <c r="A77" s="54" t="s">
        <v>76</v>
      </c>
      <c r="B77" s="56">
        <v>15182.422799999998</v>
      </c>
      <c r="D77" s="38"/>
      <c r="E77" s="39"/>
    </row>
    <row r="78" spans="1:2" ht="24">
      <c r="A78" s="55" t="s">
        <v>77</v>
      </c>
      <c r="B78" s="35">
        <f>B75+B77</f>
        <v>34989.502358012425</v>
      </c>
    </row>
    <row r="79" spans="1:2" ht="108">
      <c r="A79" s="53" t="s">
        <v>75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9"/>
      <c r="C86" s="44"/>
    </row>
    <row r="87" spans="1:2" ht="12.75">
      <c r="A87" s="49"/>
      <c r="B87" s="3"/>
    </row>
  </sheetData>
  <sheetProtection/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2014-04-02T07:15:57Z</dcterms:created>
  <dcterms:modified xsi:type="dcterms:W3CDTF">2014-08-06T03:43:17Z</dcterms:modified>
  <cp:category/>
  <cp:version/>
  <cp:contentType/>
  <cp:contentStatus/>
</cp:coreProperties>
</file>